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ke-suzuki\Desktop\【R7.1.27】公営企業に係る経営比較分析表（令和5年度決算）の分析等について\04 各課提出\★下水道・集排\"/>
    </mc:Choice>
  </mc:AlternateContent>
  <xr:revisionPtr revIDLastSave="0" documentId="13_ncr:1_{11CB0F23-249E-473E-ACB4-D895A3C40F54}" xr6:coauthVersionLast="47" xr6:coauthVersionMax="47" xr10:uidLastSave="{00000000-0000-0000-0000-000000000000}"/>
  <workbookProtection workbookAlgorithmName="SHA-512" workbookHashValue="F+56GhyWwqm+F8VaXlrvXwYIRTmO5GibAw5Hv1phgvygNDa+qxykx7nU+swgAmbHO6wjdWWJP0W871pVIYefiA==" workbookSaltValue="BKUcVsmtbAARFti5W54mBA=="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T10" i="4"/>
  <c r="AL10" i="4"/>
  <c r="I10" i="4"/>
  <c r="AL8" i="4"/>
  <c r="P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<sst xmlns="http://schemas.openxmlformats.org/spreadsheetml/2006/main" count="236" uniqueCount="119">
  <si>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</si>
  <si>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</si>
  <si>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</si>
  <si>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</si>
  <si>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</si>
  <si>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</si>
  <si>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</si>
  <si>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</si>
  <si>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</si>
  <si>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</si>
  <si>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</si>
  <si>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</si>
  <si>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</si>
  <si>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</si>
  <si>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</si>
  <si>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</si>
  <si>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</si>
  <si>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</si>
  <si>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</si>
  <si>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</si>
  <si>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</si>
  <si>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</si>
  <si>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</si>
  <si>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</si>
  <si>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</si>
  <si>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</si>
  <si>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</si>
  <si>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</si>
  <si>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</si>
  <si>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</si>
  <si>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</si>
  <si>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</si>
  <si>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</si>
  <si>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</si>
  <si>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</si>
  <si>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</si>
  <si>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</si>
  <si>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</si>
  <si>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</si>
  <si>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</si>
  <si>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</si>
  <si>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</si>
  <si>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</si>
  <si>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</si>
  <si>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</si>
  <si>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</si>
  <si>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</si>
  <si>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</si>
  <si>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</si>
  <si>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</si>
  <si>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</si>
  <si>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</si>
  <si>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</si>
  <si>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</si>
  <si>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</si>
  <si>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</si>
  <si>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</si>
  <si>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</si>
  <si>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</si>
  <si>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</si>
  <si>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</si>
  <si>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</si>
  <si>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</si>
  <si>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</si>
  <si>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</si>
  <si>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</si>
  <si>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</si>
  <si>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</si>
  <si>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</si>
  <si>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</si>
  <si>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</si>
  <si>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</si>
  <si>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</si>
  <si>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</si>
  <si>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</si>
  <si>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</si>
  <si>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</si>
  <si>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</si>
  <si>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</si>
  <si>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</si>
  <si>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</si>
  <si>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</si>
  <si>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</si>
  <si>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</si>
  <si>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</si>
  <si>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</si>
  <si>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</si>
  <si>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</si>
  <si>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</si>
  <si>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</si>
  <si>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</si>
  <si>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</si>
  <si>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</si>
  <si>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</si>
  <si>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</si>
  <si>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</si>
  <si>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</si>
  <si>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八雲町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</si>
  <si>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</si>
  <si>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</si>
  <si>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</si>
  <si>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</si>
  <si>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</si>
  <si>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</si>
  <si>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</si>
  <si>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</si>
  <si>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</si>
  <si>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</si>
  <si>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</si>
  <si>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</si>
  <si>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</si>
  <si>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</si>
  <si>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</si>
  <si>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</si>
  <si>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</si>
  <si>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</si>
  <si>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供用開始後26年を経過しているが、管渠については、いまだ耐用年数を経過していないため、現時点では老朽化しているとは言い切れない。
　しかし、徐々に老朽化が進んでいくことが予想されるため、計画的な更新を検討していく必要がある。
　処理場を含む施設全体で見ても徐々に老朽化が進んでいるため、計画的な更新を検討してく必要があり、処理場の機械設備等の更新やマンホールポンプ所の更新を順次行う予定である。</t>
    <rPh sb="1" eb="3">
      <t>キョウヨウ</t>
    </rPh>
    <rPh sb="3" eb="5">
      <t>カイシ</t>
    </rPh>
    <rPh sb="5" eb="6">
      <t>ゴ</t>
    </rPh>
    <rPh sb="8" eb="9">
      <t>ネン</t>
    </rPh>
    <rPh sb="10" eb="12">
      <t>ケイカ</t>
    </rPh>
    <rPh sb="18" eb="20">
      <t>カンキョ</t>
    </rPh>
    <rPh sb="29" eb="31">
      <t>タイヨウ</t>
    </rPh>
    <rPh sb="31" eb="33">
      <t>ネンスウ</t>
    </rPh>
    <rPh sb="34" eb="36">
      <t>ケイカ</t>
    </rPh>
    <rPh sb="44" eb="47">
      <t>ゲンジテン</t>
    </rPh>
    <rPh sb="49" eb="52">
      <t>ロウキュウカ</t>
    </rPh>
    <rPh sb="58" eb="59">
      <t>イ</t>
    </rPh>
    <rPh sb="60" eb="61">
      <t>キ</t>
    </rPh>
    <rPh sb="71" eb="73">
      <t>ジョジョ</t>
    </rPh>
    <rPh sb="74" eb="77">
      <t>ロウキュウカ</t>
    </rPh>
    <rPh sb="78" eb="79">
      <t>スス</t>
    </rPh>
    <rPh sb="86" eb="88">
      <t>ヨソウ</t>
    </rPh>
    <rPh sb="94" eb="97">
      <t>ケイカクテキ</t>
    </rPh>
    <rPh sb="98" eb="100">
      <t>コウシン</t>
    </rPh>
    <rPh sb="101" eb="103">
      <t>ケントウ</t>
    </rPh>
    <rPh sb="107" eb="109">
      <t>ヒツヨウ</t>
    </rPh>
    <rPh sb="115" eb="118">
      <t>ショリジョウ</t>
    </rPh>
    <rPh sb="119" eb="120">
      <t>フク</t>
    </rPh>
    <rPh sb="121" eb="125">
      <t>シセツゼンタイ</t>
    </rPh>
    <rPh sb="126" eb="127">
      <t>ミ</t>
    </rPh>
    <rPh sb="129" eb="131">
      <t>ジョジョ</t>
    </rPh>
    <rPh sb="132" eb="135">
      <t>ロウキュウカ</t>
    </rPh>
    <rPh sb="136" eb="137">
      <t>スス</t>
    </rPh>
    <rPh sb="144" eb="147">
      <t>ケイカクテキ</t>
    </rPh>
    <rPh sb="148" eb="150">
      <t>コウシン</t>
    </rPh>
    <rPh sb="151" eb="153">
      <t>ケントウ</t>
    </rPh>
    <rPh sb="156" eb="158">
      <t>ヒツヨウ</t>
    </rPh>
    <rPh sb="162" eb="165">
      <t>ショリジョウ</t>
    </rPh>
    <rPh sb="166" eb="171">
      <t>キカイセツビトウ</t>
    </rPh>
    <rPh sb="172" eb="174">
      <t>コウシン</t>
    </rPh>
    <rPh sb="183" eb="184">
      <t>ジョ</t>
    </rPh>
    <rPh sb="185" eb="187">
      <t>コウシン</t>
    </rPh>
    <rPh sb="188" eb="191">
      <t>ジュンジオコナ</t>
    </rPh>
    <rPh sb="192" eb="194">
      <t>ヨテイ</t>
    </rPh>
    <phoneticPr fontId="4"/>
  </si>
  <si>
    <t>①収益的収支比率については、100％を超えたため、健全な経営であるが、これを維持するためにもさらなる収入増とコスト削減に努めていくことが求められる。
④企業債残高対事業規模比率については、類似団体の平均値を下回っているが、今後は施設の大規模更新により、多額の起債借入が発生する。ストックマネジメントに基づき、計画的に建設改良事業を進めることで、起債借入額を平準化し、企業債残高の抑制に務めていく必要がある。
⑤経費回収率については、類似団体平均値を上回っており、概ね健全な経営である。
⑥汚水処理原価については、類似団体平均値を上回っており、効率的な汚水処理を行っていると言える。
⑦施設利用率については、類似団体平均値を上回っているため、概ね適切な施設規模であると言える。
⑧水洗化率については、類似団体平均値を下回っており、水洗化率向上の取組等による改善が必要である。
　以上のことから類似団体と比較して概ね健全な経営であるが、企業債残高の抑制に務め水洗化率向上に向けた取り組みが必要である。</t>
    <rPh sb="1" eb="4">
      <t>シュウエキテキ</t>
    </rPh>
    <rPh sb="4" eb="6">
      <t>シュウシ</t>
    </rPh>
    <rPh sb="6" eb="8">
      <t>ヒリツ</t>
    </rPh>
    <rPh sb="19" eb="20">
      <t>コ</t>
    </rPh>
    <rPh sb="25" eb="27">
      <t>ケンゼン</t>
    </rPh>
    <rPh sb="28" eb="30">
      <t>ケイエイ</t>
    </rPh>
    <rPh sb="38" eb="40">
      <t>イジ</t>
    </rPh>
    <rPh sb="50" eb="53">
      <t>シュウニュウゾウ</t>
    </rPh>
    <rPh sb="60" eb="61">
      <t>ツト</t>
    </rPh>
    <rPh sb="68" eb="69">
      <t>モト</t>
    </rPh>
    <rPh sb="76" eb="86">
      <t>キギョウサイザンダカタイジギョウキボ</t>
    </rPh>
    <rPh sb="86" eb="88">
      <t>ヒリツ</t>
    </rPh>
    <rPh sb="94" eb="98">
      <t>ルイジダンタイ</t>
    </rPh>
    <rPh sb="99" eb="102">
      <t>ヘイキンチ</t>
    </rPh>
    <rPh sb="103" eb="105">
      <t>シタマワ</t>
    </rPh>
    <rPh sb="111" eb="113">
      <t>コンゴ</t>
    </rPh>
    <rPh sb="114" eb="116">
      <t>シセツ</t>
    </rPh>
    <rPh sb="117" eb="120">
      <t>ダイキボ</t>
    </rPh>
    <rPh sb="120" eb="122">
      <t>コウシン</t>
    </rPh>
    <rPh sb="126" eb="128">
      <t>タガク</t>
    </rPh>
    <rPh sb="129" eb="132">
      <t>キサイカ</t>
    </rPh>
    <rPh sb="132" eb="133">
      <t>イ</t>
    </rPh>
    <rPh sb="134" eb="136">
      <t>ハッセイ</t>
    </rPh>
    <rPh sb="150" eb="151">
      <t>モト</t>
    </rPh>
    <rPh sb="154" eb="157">
      <t>ケイカクテキ</t>
    </rPh>
    <rPh sb="158" eb="164">
      <t>ケンセツカイリョウジギョウ</t>
    </rPh>
    <rPh sb="165" eb="166">
      <t>スス</t>
    </rPh>
    <rPh sb="172" eb="177">
      <t>キサイカリイレガク</t>
    </rPh>
    <rPh sb="178" eb="181">
      <t>ヘイジュンカ</t>
    </rPh>
    <rPh sb="183" eb="186">
      <t>キギョウサイ</t>
    </rPh>
    <rPh sb="189" eb="191">
      <t>ヨクセイ</t>
    </rPh>
    <rPh sb="192" eb="193">
      <t>ツト</t>
    </rPh>
    <rPh sb="197" eb="199">
      <t>ヒツヨウ</t>
    </rPh>
    <rPh sb="286" eb="287">
      <t>イ</t>
    </rPh>
    <rPh sb="416" eb="418">
      <t>キギョウ</t>
    </rPh>
    <phoneticPr fontId="4"/>
  </si>
  <si>
    <t>　現状では、類似団体と比較すると概ね良好な経営であると言えるが、企業債残高の抑制や水洗化率向上の課題は残る。
　また、将来的に人口減少による使用料収入の減、施設老朽化による更新費用の増大など、厳しい経営事情が予想されることから、常に先を見据えた計画的な経営を行っていく必要がある。
　そのため、令和6年4月から公営企業会計を適用し、令和7年5月から使用料改定を進めて行くこととしている。</t>
    <rPh sb="1" eb="3">
      <t>ゲンジョウ</t>
    </rPh>
    <rPh sb="6" eb="10">
      <t>ルイジダンタイ</t>
    </rPh>
    <rPh sb="11" eb="13">
      <t>ヒカク</t>
    </rPh>
    <rPh sb="16" eb="17">
      <t>オオム</t>
    </rPh>
    <rPh sb="18" eb="20">
      <t>リョウコウ</t>
    </rPh>
    <rPh sb="21" eb="23">
      <t>ケイエイ</t>
    </rPh>
    <rPh sb="27" eb="28">
      <t>イ</t>
    </rPh>
    <rPh sb="32" eb="34">
      <t>キギョウ</t>
    </rPh>
    <rPh sb="34" eb="35">
      <t>サイ</t>
    </rPh>
    <rPh sb="35" eb="37">
      <t>ザンダカ</t>
    </rPh>
    <rPh sb="38" eb="40">
      <t>ヨクセイ</t>
    </rPh>
    <rPh sb="41" eb="45">
      <t>スイセンカリツ</t>
    </rPh>
    <rPh sb="45" eb="47">
      <t>コウジョウ</t>
    </rPh>
    <rPh sb="48" eb="50">
      <t>カダイ</t>
    </rPh>
    <rPh sb="51" eb="52">
      <t>ノコ</t>
    </rPh>
    <rPh sb="59" eb="62">
      <t>ショウライテキ</t>
    </rPh>
    <rPh sb="63" eb="67">
      <t>ジンコウゲンショウ</t>
    </rPh>
    <rPh sb="70" eb="75">
      <t>シヨウリョウシュウニュウ</t>
    </rPh>
    <rPh sb="76" eb="77">
      <t>ゲン</t>
    </rPh>
    <rPh sb="78" eb="83">
      <t>シセツロウキュウカ</t>
    </rPh>
    <rPh sb="86" eb="90">
      <t>コウシンヒヨウ</t>
    </rPh>
    <rPh sb="91" eb="93">
      <t>ゾウダイ</t>
    </rPh>
    <rPh sb="96" eb="97">
      <t>キビ</t>
    </rPh>
    <rPh sb="99" eb="103">
      <t>ケイエイジジョウ</t>
    </rPh>
    <rPh sb="104" eb="106">
      <t>ヨソウ</t>
    </rPh>
    <rPh sb="114" eb="115">
      <t>ツネ</t>
    </rPh>
    <rPh sb="116" eb="117">
      <t>サキ</t>
    </rPh>
    <rPh sb="118" eb="120">
      <t>ミス</t>
    </rPh>
    <rPh sb="122" eb="125">
      <t>ケイカクテキ</t>
    </rPh>
    <rPh sb="126" eb="128">
      <t>ケイエイ</t>
    </rPh>
    <rPh sb="129" eb="130">
      <t>オコナ</t>
    </rPh>
    <rPh sb="134" eb="136">
      <t>ヒツヨウ</t>
    </rPh>
    <rPh sb="147" eb="149">
      <t>レイワ</t>
    </rPh>
    <rPh sb="150" eb="151">
      <t>ネン</t>
    </rPh>
    <rPh sb="152" eb="153">
      <t>ガツ</t>
    </rPh>
    <rPh sb="155" eb="161">
      <t>コウエイキギョウカイケイ</t>
    </rPh>
    <rPh sb="162" eb="164">
      <t>テキヨウ</t>
    </rPh>
    <rPh sb="166" eb="168">
      <t>レイワ</t>
    </rPh>
    <rPh sb="169" eb="170">
      <t>ネン</t>
    </rPh>
    <rPh sb="171" eb="172">
      <t>ガツ</t>
    </rPh>
    <rPh sb="174" eb="177">
      <t>シヨウリョウ</t>
    </rPh>
    <rPh sb="177" eb="179">
      <t>カイテイ</t>
    </rPh>
    <rPh sb="180" eb="181">
      <t>スス</t>
    </rPh>
    <rPh sb="183" eb="184">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</si>
</sst>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B9-41B2-8F58-0F982007D1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76B9-41B2-8F58-0F982007D1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58.36</c:v>
                </c:pt>
                <c:pt idx="1">
                  <c:v>73.790000000000006</c:v>
                </c:pt>
                <c:pt idx="2">
                  <c:v>72.12</c:v>
                </c:pt>
                <c:pt idx="3">
                  <c:v>65.239999999999995</c:v>
                </c:pt>
                <c:pt idx="4">
                  <c:v>62.64</c:v>
                </c:pt>
              </c:numCache>
            </c:numRef>
          </c:val>
          <c:extLst>
            <c:ext xmlns:c16="http://schemas.microsoft.com/office/drawing/2014/chart" uri="{C3380CC4-5D6E-409C-BE32-E72D297353CC}">
              <c16:uniqueId val="{00000000-30C5-4890-8899-F647BE4D1A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0C5-4890-8899-F647BE4D1A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65.28</c:v>
                </c:pt>
                <c:pt idx="1">
                  <c:v>65.88</c:v>
                </c:pt>
                <c:pt idx="2">
                  <c:v>68.42</c:v>
                </c:pt>
                <c:pt idx="3">
                  <c:v>68.680000000000007</c:v>
                </c:pt>
                <c:pt idx="4">
                  <c:v>68.3</c:v>
                </c:pt>
              </c:numCache>
            </c:numRef>
          </c:val>
          <c:extLst>
            <c:ext xmlns:c16="http://schemas.microsoft.com/office/drawing/2014/chart" uri="{C3380CC4-5D6E-409C-BE32-E72D297353CC}">
              <c16:uniqueId val="{00000000-4D83-4C38-81AB-39E787268D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4D83-4C38-81AB-39E787268D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89.19</c:v>
                </c:pt>
                <c:pt idx="1">
                  <c:v>102.37</c:v>
                </c:pt>
                <c:pt idx="2">
                  <c:v>92.12</c:v>
                </c:pt>
                <c:pt idx="3">
                  <c:v>98.21</c:v>
                </c:pt>
                <c:pt idx="4">
                  <c:v>115.92</c:v>
                </c:pt>
              </c:numCache>
            </c:numRef>
          </c:val>
          <c:extLst>
            <c:ext xmlns:c16="http://schemas.microsoft.com/office/drawing/2014/chart" uri="{C3380CC4-5D6E-409C-BE32-E72D297353CC}">
              <c16:uniqueId val="{00000000-1823-4354-8AE3-0590BB7626C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23-4354-8AE3-0590BB7626C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73-47F7-8A66-B0BB5DB77C2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73-47F7-8A66-B0BB5DB77C2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75-4BAD-B909-DE08D9D30F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75-4BAD-B909-DE08D9D30F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C6-4AA3-BF07-04C2C77337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C6-4AA3-BF07-04C2C77337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6C-4537-9E66-F3E93DD5F2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6C-4537-9E66-F3E93DD5F2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223.77</c:v>
                </c:pt>
              </c:numCache>
            </c:numRef>
          </c:val>
          <c:extLst>
            <c:ext xmlns:c16="http://schemas.microsoft.com/office/drawing/2014/chart" uri="{C3380CC4-5D6E-409C-BE32-E72D297353CC}">
              <c16:uniqueId val="{00000000-E40D-42A8-913C-84F3B40EE5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E40D-42A8-913C-84F3B40EE5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91.46</c:v>
                </c:pt>
                <c:pt idx="1">
                  <c:v>115.71</c:v>
                </c:pt>
                <c:pt idx="2">
                  <c:v>100.18</c:v>
                </c:pt>
                <c:pt idx="3">
                  <c:v>105.23</c:v>
                </c:pt>
                <c:pt idx="4">
                  <c:v>76.849999999999994</c:v>
                </c:pt>
              </c:numCache>
            </c:numRef>
          </c:val>
          <c:extLst>
            <c:ext xmlns:c16="http://schemas.microsoft.com/office/drawing/2014/chart" uri="{C3380CC4-5D6E-409C-BE32-E72D297353CC}">
              <c16:uniqueId val="{00000000-1980-4D80-A899-BAE2BFE9CD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980-4D80-A899-BAE2BFE9CD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194.93</c:v>
                </c:pt>
                <c:pt idx="1">
                  <c:v>155.9</c:v>
                </c:pt>
                <c:pt idx="2">
                  <c:v>181.75</c:v>
                </c:pt>
                <c:pt idx="3">
                  <c:v>171.41</c:v>
                </c:pt>
                <c:pt idx="4">
                  <c:v>235.88</c:v>
                </c:pt>
              </c:numCache>
            </c:numRef>
          </c:val>
          <c:extLst>
            <c:ext xmlns:c16="http://schemas.microsoft.com/office/drawing/2014/chart" uri="{C3380CC4-5D6E-409C-BE32-E72D297353CC}">
              <c16:uniqueId val="{00000000-9B95-4F44-9075-44A618B3ECB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9B95-4F44-9075-44A618B3ECB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O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八雲町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14779</v>
      </c>
      <c r="AM8" s="41"/>
      <c r="AN8" s="41"/>
      <c r="AO8" s="41"/>
      <c r="AP8" s="41"/>
      <c r="AQ8" s="41"/>
      <c r="AR8" s="41"/>
      <c r="AS8" s="41"/>
      <c r="AT8" s="34">
        <f>データ!T6</f>
        <v>956.08</v>
      </c>
      <c r="AU8" s="34"/>
      <c r="AV8" s="34"/>
      <c r="AW8" s="34"/>
      <c r="AX8" s="34"/>
      <c r="AY8" s="34"/>
      <c r="AZ8" s="34"/>
      <c r="BA8" s="34"/>
      <c r="BB8" s="34">
        <f>データ!U6</f>
        <v>15.46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8.9600000000000009</v>
      </c>
      <c r="Q10" s="34"/>
      <c r="R10" s="34"/>
      <c r="S10" s="34"/>
      <c r="T10" s="34"/>
      <c r="U10" s="34"/>
      <c r="V10" s="34"/>
      <c r="W10" s="34">
        <f>データ!Q6</f>
        <v>92.67</v>
      </c>
      <c r="X10" s="34"/>
      <c r="Y10" s="34"/>
      <c r="Z10" s="34"/>
      <c r="AA10" s="34"/>
      <c r="AB10" s="34"/>
      <c r="AC10" s="34"/>
      <c r="AD10" s="41">
        <f>データ!R6</f>
        <v>3630</v>
      </c>
      <c r="AE10" s="41"/>
      <c r="AF10" s="41"/>
      <c r="AG10" s="41"/>
      <c r="AH10" s="41"/>
      <c r="AI10" s="41"/>
      <c r="AJ10" s="41"/>
      <c r="AK10" s="2"/>
      <c r="AL10" s="41">
        <f>データ!V6</f>
        <v>1309</v>
      </c>
      <c r="AM10" s="41"/>
      <c r="AN10" s="41"/>
      <c r="AO10" s="41"/>
      <c r="AP10" s="41"/>
      <c r="AQ10" s="41"/>
      <c r="AR10" s="41"/>
      <c r="AS10" s="41"/>
      <c r="AT10" s="34">
        <f>データ!W6</f>
        <v>0.69</v>
      </c>
      <c r="AU10" s="34"/>
      <c r="AV10" s="34"/>
      <c r="AW10" s="34"/>
      <c r="AX10" s="34"/>
      <c r="AY10" s="34"/>
      <c r="AZ10" s="34"/>
      <c r="BA10" s="34"/>
      <c r="BB10" s="34">
        <f>データ!X6</f>
        <v>1897.1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K+5ryxBH53XRA+kN5SPSTYoGsyzX50V/8VYDG18An4bSN/iXJhTP/XCevWuCsawgSLYsPyz2JOmr8Af2QyhJTw==" saltValue="s+7CpuPmSi7b8V9JPOqRC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13463</v>
      </c>
      <c r="D6" s="19">
        <f t="shared" si="3"/>
        <v>47</v>
      </c>
      <c r="E6" s="19">
        <f t="shared" si="3"/>
        <v>17</v>
      </c>
      <c r="F6" s="19">
        <f t="shared" si="3"/>
        <v>5</v>
      </c>
      <c r="G6" s="19">
        <f t="shared" si="3"/>
        <v>0</v>
      </c>
      <c r="H6" s="19" t="str">
        <f t="shared" si="3"/>
        <v>北海道　八雲町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8.9600000000000009</v>
      </c>
      <c r="Q6" s="20">
        <f t="shared" si="3"/>
        <v>92.67</v>
      </c>
      <c r="R6" s="20">
        <f t="shared" si="3"/>
        <v>3630</v>
      </c>
      <c r="S6" s="20">
        <f t="shared" si="3"/>
        <v>14779</v>
      </c>
      <c r="T6" s="20">
        <f t="shared" si="3"/>
        <v>956.08</v>
      </c>
      <c r="U6" s="20">
        <f t="shared" si="3"/>
        <v>15.46</v>
      </c>
      <c r="V6" s="20">
        <f t="shared" si="3"/>
        <v>1309</v>
      </c>
      <c r="W6" s="20">
        <f t="shared" si="3"/>
        <v>0.69</v>
      </c>
      <c r="X6" s="20">
        <f t="shared" si="3"/>
        <v>1897.1</v>
      </c>
      <c r="Y6" s="21">
        <f>IF(Y7="",NA(),Y7)</f>
        <v>89.19</v>
      </c>
      <c r="Z6" s="21">
        <f t="shared" ref="Z6:AH6" si="4">IF(Z7="",NA(),Z7)</f>
        <v>102.37</v>
      </c>
      <c r="AA6" s="21">
        <f t="shared" si="4"/>
        <v>92.12</v>
      </c>
      <c r="AB6" s="21">
        <f t="shared" si="4"/>
        <v>98.21</v>
      </c>
      <c r="AC6" s="21">
        <f t="shared" si="4"/>
        <v>115.92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223.77</v>
      </c>
      <c r="BK6" s="21">
        <f t="shared" si="7"/>
        <v>826.83</v>
      </c>
      <c r="BL6" s="21">
        <f t="shared" si="7"/>
        <v>867.83</v>
      </c>
      <c r="BM6" s="21">
        <f t="shared" si="7"/>
        <v>791.76</v>
      </c>
      <c r="BN6" s="21">
        <f t="shared" si="7"/>
        <v>900.82</v>
      </c>
      <c r="BO6" s="21">
        <f t="shared" si="7"/>
        <v>839.21</v>
      </c>
      <c r="BP6" s="20" t="str">
        <f>IF(BP7="","",IF(BP7="-","【-】","【"&amp;SUBSTITUTE(TEXT(BP7,"#,##0.00"),"-","△")&amp;"】"))</f>
        <v>【785.10】</v>
      </c>
      <c r="BQ6" s="21">
        <f>IF(BQ7="",NA(),BQ7)</f>
        <v>91.46</v>
      </c>
      <c r="BR6" s="21">
        <f t="shared" ref="BR6:BZ6" si="8">IF(BR7="",NA(),BR7)</f>
        <v>115.71</v>
      </c>
      <c r="BS6" s="21">
        <f t="shared" si="8"/>
        <v>100.18</v>
      </c>
      <c r="BT6" s="21">
        <f t="shared" si="8"/>
        <v>105.23</v>
      </c>
      <c r="BU6" s="21">
        <f t="shared" si="8"/>
        <v>76.849999999999994</v>
      </c>
      <c r="BV6" s="21">
        <f t="shared" si="8"/>
        <v>57.31</v>
      </c>
      <c r="BW6" s="21">
        <f t="shared" si="8"/>
        <v>57.08</v>
      </c>
      <c r="BX6" s="21">
        <f t="shared" si="8"/>
        <v>56.26</v>
      </c>
      <c r="BY6" s="21">
        <f t="shared" si="8"/>
        <v>52.94</v>
      </c>
      <c r="BZ6" s="21">
        <f t="shared" si="8"/>
        <v>52.05</v>
      </c>
      <c r="CA6" s="20" t="str">
        <f>IF(CA7="","",IF(CA7="-","【-】","【"&amp;SUBSTITUTE(TEXT(CA7,"#,##0.00"),"-","△")&amp;"】"))</f>
        <v>【56.93】</v>
      </c>
      <c r="CB6" s="21">
        <f>IF(CB7="",NA(),CB7)</f>
        <v>194.93</v>
      </c>
      <c r="CC6" s="21">
        <f t="shared" ref="CC6:CK6" si="9">IF(CC7="",NA(),CC7)</f>
        <v>155.9</v>
      </c>
      <c r="CD6" s="21">
        <f t="shared" si="9"/>
        <v>181.75</v>
      </c>
      <c r="CE6" s="21">
        <f t="shared" si="9"/>
        <v>171.41</v>
      </c>
      <c r="CF6" s="21">
        <f t="shared" si="9"/>
        <v>235.88</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58.36</v>
      </c>
      <c r="CN6" s="21">
        <f t="shared" ref="CN6:CV6" si="10">IF(CN7="",NA(),CN7)</f>
        <v>73.790000000000006</v>
      </c>
      <c r="CO6" s="21">
        <f t="shared" si="10"/>
        <v>72.12</v>
      </c>
      <c r="CP6" s="21">
        <f t="shared" si="10"/>
        <v>65.239999999999995</v>
      </c>
      <c r="CQ6" s="21">
        <f t="shared" si="10"/>
        <v>62.64</v>
      </c>
      <c r="CR6" s="21">
        <f t="shared" si="10"/>
        <v>50.14</v>
      </c>
      <c r="CS6" s="21">
        <f t="shared" si="10"/>
        <v>54.83</v>
      </c>
      <c r="CT6" s="21">
        <f t="shared" si="10"/>
        <v>66.53</v>
      </c>
      <c r="CU6" s="21">
        <f t="shared" si="10"/>
        <v>52.35</v>
      </c>
      <c r="CV6" s="21">
        <f t="shared" si="10"/>
        <v>46.25</v>
      </c>
      <c r="CW6" s="20" t="str">
        <f>IF(CW7="","",IF(CW7="-","【-】","【"&amp;SUBSTITUTE(TEXT(CW7,"#,##0.00"),"-","△")&amp;"】"))</f>
        <v>【49.87】</v>
      </c>
      <c r="CX6" s="21">
        <f>IF(CX7="",NA(),CX7)</f>
        <v>65.28</v>
      </c>
      <c r="CY6" s="21">
        <f t="shared" ref="CY6:DG6" si="11">IF(CY7="",NA(),CY7)</f>
        <v>65.88</v>
      </c>
      <c r="CZ6" s="21">
        <f t="shared" si="11"/>
        <v>68.42</v>
      </c>
      <c r="DA6" s="21">
        <f t="shared" si="11"/>
        <v>68.680000000000007</v>
      </c>
      <c r="DB6" s="21">
        <f t="shared" si="11"/>
        <v>68.3</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13463</v>
      </c>
      <c r="D7" s="23">
        <v>47</v>
      </c>
      <c r="E7" s="23">
        <v>17</v>
      </c>
      <c r="F7" s="23">
        <v>5</v>
      </c>
      <c r="G7" s="23">
        <v>0</v>
      </c>
      <c r="H7" s="23" t="s">
        <v>97</v>
      </c>
      <c r="I7" s="23" t="s">
        <v>98</v>
      </c>
      <c r="J7" s="23" t="s">
        <v>99</v>
      </c>
      <c r="K7" s="23" t="s">
        <v>100</v>
      </c>
      <c r="L7" s="23" t="s">
        <v>101</v>
      </c>
      <c r="M7" s="23" t="s">
        <v>102</v>
      </c>
      <c r="N7" s="24" t="s">
        <v>103</v>
      </c>
      <c r="O7" s="24" t="s">
        <v>104</v>
      </c>
      <c r="P7" s="24">
        <v>8.9600000000000009</v>
      </c>
      <c r="Q7" s="24">
        <v>92.67</v>
      </c>
      <c r="R7" s="24">
        <v>3630</v>
      </c>
      <c r="S7" s="24">
        <v>14779</v>
      </c>
      <c r="T7" s="24">
        <v>956.08</v>
      </c>
      <c r="U7" s="24">
        <v>15.46</v>
      </c>
      <c r="V7" s="24">
        <v>1309</v>
      </c>
      <c r="W7" s="24">
        <v>0.69</v>
      </c>
      <c r="X7" s="24">
        <v>1897.1</v>
      </c>
      <c r="Y7" s="24">
        <v>89.19</v>
      </c>
      <c r="Z7" s="24">
        <v>102.37</v>
      </c>
      <c r="AA7" s="24">
        <v>92.12</v>
      </c>
      <c r="AB7" s="24">
        <v>98.21</v>
      </c>
      <c r="AC7" s="24">
        <v>115.92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223.77</v>
      </c>
      <c r="BK7" s="24">
        <v>826.83</v>
      </c>
      <c r="BL7" s="24">
        <v>867.83</v>
      </c>
      <c r="BM7" s="24">
        <v>791.76</v>
      </c>
      <c r="BN7" s="24">
        <v>900.82</v>
      </c>
      <c r="BO7" s="24">
        <v>839.21</v>
      </c>
      <c r="BP7" s="24">
        <v>785.1</v>
      </c>
      <c r="BQ7" s="24">
        <v>91.46</v>
      </c>
      <c r="BR7" s="24">
        <v>115.71</v>
      </c>
      <c r="BS7" s="24">
        <v>100.18</v>
      </c>
      <c r="BT7" s="24">
        <v>105.23</v>
      </c>
      <c r="BU7" s="24">
        <v>76.849999999999994</v>
      </c>
      <c r="BV7" s="24">
        <v>57.31</v>
      </c>
      <c r="BW7" s="24">
        <v>57.08</v>
      </c>
      <c r="BX7" s="24">
        <v>56.26</v>
      </c>
      <c r="BY7" s="24">
        <v>52.94</v>
      </c>
      <c r="BZ7" s="24">
        <v>52.05</v>
      </c>
      <c r="CA7" s="24">
        <v>56.93</v>
      </c>
      <c r="CB7" s="24">
        <v>194.93</v>
      </c>
      <c r="CC7" s="24">
        <v>155.9</v>
      </c>
      <c r="CD7" s="24">
        <v>181.75</v>
      </c>
      <c r="CE7" s="24">
        <v>171.41</v>
      </c>
      <c r="CF7" s="24">
        <v>235.88</v>
      </c>
      <c r="CG7" s="24">
        <v>273.52</v>
      </c>
      <c r="CH7" s="24">
        <v>274.99</v>
      </c>
      <c r="CI7" s="24">
        <v>282.08999999999997</v>
      </c>
      <c r="CJ7" s="24">
        <v>303.27999999999997</v>
      </c>
      <c r="CK7" s="24">
        <v>301.86</v>
      </c>
      <c r="CL7" s="24">
        <v>271.14999999999998</v>
      </c>
      <c r="CM7" s="24">
        <v>58.36</v>
      </c>
      <c r="CN7" s="24">
        <v>73.790000000000006</v>
      </c>
      <c r="CO7" s="24">
        <v>72.12</v>
      </c>
      <c r="CP7" s="24">
        <v>65.239999999999995</v>
      </c>
      <c r="CQ7" s="24">
        <v>62.64</v>
      </c>
      <c r="CR7" s="24">
        <v>50.14</v>
      </c>
      <c r="CS7" s="24">
        <v>54.83</v>
      </c>
      <c r="CT7" s="24">
        <v>66.53</v>
      </c>
      <c r="CU7" s="24">
        <v>52.35</v>
      </c>
      <c r="CV7" s="24">
        <v>46.25</v>
      </c>
      <c r="CW7" s="24">
        <v>49.87</v>
      </c>
      <c r="CX7" s="24">
        <v>65.28</v>
      </c>
      <c r="CY7" s="24">
        <v>65.88</v>
      </c>
      <c r="CZ7" s="24">
        <v>68.42</v>
      </c>
      <c r="DA7" s="24">
        <v>68.680000000000007</v>
      </c>
      <c r="DB7" s="24">
        <v>68.3</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健</cp:lastModifiedBy>
  <cp:lastPrinted>2025-01-31T07:50:18Z</cp:lastPrinted>
  <dcterms:created xsi:type="dcterms:W3CDTF">2025-01-24T07:32:16Z</dcterms:created>
  <dcterms:modified xsi:type="dcterms:W3CDTF">2025-01-31T07:50:21Z</dcterms:modified>
  <cp:category/>
</cp:coreProperties>
</file>