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ke-suzuki\Desktop\【R7.1.27】公営企業に係る経営比較分析表（令和5年度決算）の分析等について\04 各課提出\★水道事業\"/>
    </mc:Choice>
  </mc:AlternateContent>
  <xr:revisionPtr revIDLastSave="0" documentId="13_ncr:1_{A063FD52-CE59-4122-ACC5-0B0D3990C843}" xr6:coauthVersionLast="47" xr6:coauthVersionMax="47" xr10:uidLastSave="{00000000-0000-0000-0000-000000000000}"/>
  <workbookProtection workbookAlgorithmName="SHA-512" workbookHashValue="iOjsjiOeonkMsYHT4XMF2H4sm/wqmnT9tXZoh3oUu/C7YwhOg8ELhTritYdqZ48TdismKT7jkGeFjkYqlgDpPQ==" workbookSaltValue="TL88NxEaExMMTQlLUmqhd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F85" i="4"/>
  <c r="BB10" i="4"/>
  <c r="AT10" i="4"/>
  <c r="AL10" i="4"/>
  <c r="I10" i="4"/>
  <c r="AD8" i="4"/>
  <c r="W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<sst xmlns="http://schemas.openxmlformats.org/spreadsheetml/2006/main" count="228" uniqueCount="113">
  <si>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</si>
  <si>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</si>
  <si>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</si>
  <si>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</si>
  <si>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</si>
  <si>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</si>
  <si>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</si>
  <si>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</si>
  <si>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</si>
  <si>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</si>
  <si>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</si>
  <si>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</si>
  <si>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</si>
  <si>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</si>
  <si>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</si>
  <si>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</si>
  <si>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</si>
  <si>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</si>
  <si>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</si>
  <si>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</si>
  <si>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</si>
  <si>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</si>
  <si>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</si>
  <si>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</si>
  <si>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</si>
  <si>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</si>
  <si>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</si>
  <si>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</si>
  <si>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</si>
  <si>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</si>
  <si>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</si>
  <si>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</si>
  <si>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</si>
  <si>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</si>
  <si>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</si>
  <si>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</si>
  <si>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</si>
  <si>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</si>
  <si>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</si>
  <si>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</si>
  <si>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</si>
  <si>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</si>
  <si>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</si>
  <si>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</si>
  <si>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</si>
  <si>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</si>
  <si>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</si>
  <si>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</si>
  <si>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</si>
  <si>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</si>
  <si>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</si>
  <si>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</si>
  <si>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</si>
  <si>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</si>
  <si>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</si>
  <si>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</si>
  <si>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</si>
  <si>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</si>
  <si>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</si>
  <si>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</si>
  <si>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</si>
  <si>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</si>
  <si>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</si>
  <si>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</si>
  <si>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</si>
  <si>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</si>
  <si>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</si>
  <si>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</si>
  <si>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</si>
  <si>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</si>
  <si>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</si>
  <si>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</si>
  <si>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</si>
  <si>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</si>
  <si>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</si>
  <si>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</si>
  <si>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</si>
  <si>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</si>
  <si>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</si>
  <si>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</si>
  <si>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</si>
  <si>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</si>
  <si>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</si>
  <si>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</si>
  <si>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</si>
  <si>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</si>
  <si>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</si>
  <si>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</si>
  <si>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</si>
  <si>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</si>
  <si>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</si>
  <si>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</si>
  <si>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八雲町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</si>
  <si>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</si>
  <si>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</si>
  <si>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</si>
  <si>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</si>
  <si>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</si>
  <si>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</si>
  <si>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</si>
  <si>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</si>
  <si>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</si>
  <si>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</si>
  <si>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</si>
  <si>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</si>
  <si>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</si>
  <si>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</si>
  <si>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</si>
  <si>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</si>
  <si>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</si>
  <si>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① 100％を上回る黒字経営が続いており、類似団体平均も上回っていたが、平成29年度より八雲地域簡易水道事業と水道事業の会計統合（以下「会計統合」という。）の影響により、類似団体平均を下回った。
② 累積欠損金は平成27年度以降、発生していない。
③ 毎年度100％を大きく上回っているため支払能力は十分備えている。
④ 安定的に水道水を供給するために必要な水道施設の更新を行っているが、会計統合の影響により大幅に類似団体平均を上回っている。
⑤ 平成26年度に料金改定を行い、料金回収率は100％を上回っていたが、会計統合の影響により大幅な減少となり100%を下回った。
⑥ 会計統合の影響により費用が増加したため、平成29年度以降は費用効率が低下し、給水原価は上昇したが、類似団体平均と比較し、若干下回った状況となっている。
⑦ 八雲町八雲地域簡易水道事業と八雲町水道事業の事業統合（以下「事業統合」）後、80％前後で推移している。
⑧ 小規模な漏水事故の影響により100％を下回っている。
　以上のことから、</t>
    </r>
    <r>
      <rPr>
        <sz val="9"/>
        <rFont val="ＭＳ ゴシック"/>
        <family val="3"/>
        <charset val="128"/>
      </rPr>
      <t>八雲町水道事業は安定した経営が続いているが、会計統合及び事業統合の影響による費用増加分を給水収益で賄いきれていない状況であり、今後は厳しい経営となることが予想される。</t>
    </r>
    <rPh sb="403" eb="404">
      <t>ゴ</t>
    </rPh>
    <rPh sb="408" eb="410">
      <t>ゼンゴ</t>
    </rPh>
    <rPh sb="411" eb="413">
      <t>スイイ</t>
    </rPh>
    <rPh sb="471" eb="473">
      <t>ケイエイ</t>
    </rPh>
    <rPh sb="474" eb="475">
      <t>ツヅ</t>
    </rPh>
    <phoneticPr fontId="4"/>
  </si>
  <si>
    <t>① 平成27年度以降、年々増加傾向となっており、平成30年度以降は50%を超えており、類似団体平均を若干上回っている。
② 会計統合の影響により、法定耐用年数を経過していない管路延長が増加したため類似団体平均を下回っている。
③ 今後は施設の大量更新期を迎えることにより管路の経年化率が増加することを踏まえ、計画的な更新が必要である。
　以上のことから、今後は法定耐用年数を迎える施設の増加が見込まれるため、それに伴い増加する更新事業をいかに計画的に行うかが課題となる。</t>
    <phoneticPr fontId="4"/>
  </si>
  <si>
    <t>　八雲町水道事業の現在の経営は安定しているといえるが、会計統合による影響や人口減少に伴う給水人口の減少、施設の老朽化に伴う更新事業が増加することを踏まえると、更新に係る費用と経営状況を正確に把握し、健全・効率的な経営を維持しつつ計画的な施設の更新を行う必要がある。
　そのため、平成28年3月に策定した八雲町水道事業の基本計画としての位置づけである「八雲町水道事業ビジョン」および令和6年3月に改定した「八雲町水道事業経営戦略」に基づいた経営に取り組んでいる。また、平成30年11月に事業統合し、合理的かつ効率的な事業の運営に取り組んでいるほか、令和7年5月分からの料金改定を予定している。</t>
    <rPh sb="9" eb="11">
      <t>ゲンザイ</t>
    </rPh>
    <rPh sb="145" eb="146">
      <t>ガツ</t>
    </rPh>
    <rPh sb="147" eb="149">
      <t>サクテイ</t>
    </rPh>
    <rPh sb="197" eb="199">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</si>
</sst>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0.44</c:v>
                </c:pt>
                <c:pt idx="2">
                  <c:v>0.27</c:v>
                </c:pt>
                <c:pt idx="3">
                  <c:v>0.35</c:v>
                </c:pt>
                <c:pt idx="4">
                  <c:v>0.17</c:v>
                </c:pt>
              </c:numCache>
            </c:numRef>
          </c:val>
          <c:extLst>
            <c:ext xmlns:c16="http://schemas.microsoft.com/office/drawing/2014/chart" uri="{C3380CC4-5D6E-409C-BE32-E72D297353CC}">
              <c16:uniqueId val="{00000000-9ED2-45C2-9E04-F3E3F1421A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9ED2-45C2-9E04-F3E3F1421A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83.9</c:v>
                </c:pt>
                <c:pt idx="1">
                  <c:v>79.66</c:v>
                </c:pt>
                <c:pt idx="2">
                  <c:v>77.16</c:v>
                </c:pt>
                <c:pt idx="3">
                  <c:v>79.09</c:v>
                </c:pt>
                <c:pt idx="4">
                  <c:v>80.39</c:v>
                </c:pt>
              </c:numCache>
            </c:numRef>
          </c:val>
          <c:extLst>
            <c:ext xmlns:c16="http://schemas.microsoft.com/office/drawing/2014/chart" uri="{C3380CC4-5D6E-409C-BE32-E72D297353CC}">
              <c16:uniqueId val="{00000000-0070-4DE7-AD94-23D27D4D0F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0070-4DE7-AD94-23D27D4D0F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78.27</c:v>
                </c:pt>
                <c:pt idx="1">
                  <c:v>80.760000000000005</c:v>
                </c:pt>
                <c:pt idx="2">
                  <c:v>82.37</c:v>
                </c:pt>
                <c:pt idx="3">
                  <c:v>79.45</c:v>
                </c:pt>
                <c:pt idx="4">
                  <c:v>76.989999999999995</c:v>
                </c:pt>
              </c:numCache>
            </c:numRef>
          </c:val>
          <c:extLst>
            <c:ext xmlns:c16="http://schemas.microsoft.com/office/drawing/2014/chart" uri="{C3380CC4-5D6E-409C-BE32-E72D297353CC}">
              <c16:uniqueId val="{00000000-E9EF-4DEA-ACA3-CA3EFC650C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E9EF-4DEA-ACA3-CA3EFC650C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101.28</c:v>
                </c:pt>
                <c:pt idx="1">
                  <c:v>102.93</c:v>
                </c:pt>
                <c:pt idx="2">
                  <c:v>104.24</c:v>
                </c:pt>
                <c:pt idx="3">
                  <c:v>104.13</c:v>
                </c:pt>
                <c:pt idx="4">
                  <c:v>104.08</c:v>
                </c:pt>
              </c:numCache>
            </c:numRef>
          </c:val>
          <c:extLst>
            <c:ext xmlns:c16="http://schemas.microsoft.com/office/drawing/2014/chart" uri="{C3380CC4-5D6E-409C-BE32-E72D297353CC}">
              <c16:uniqueId val="{00000000-D6C7-4729-92F4-F5F2D43F5E0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D6C7-4729-92F4-F5F2D43F5E0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52.32</c:v>
                </c:pt>
                <c:pt idx="1">
                  <c:v>53.58</c:v>
                </c:pt>
                <c:pt idx="2">
                  <c:v>54.91</c:v>
                </c:pt>
                <c:pt idx="3">
                  <c:v>52.12</c:v>
                </c:pt>
                <c:pt idx="4">
                  <c:v>52.55</c:v>
                </c:pt>
              </c:numCache>
            </c:numRef>
          </c:val>
          <c:extLst>
            <c:ext xmlns:c16="http://schemas.microsoft.com/office/drawing/2014/chart" uri="{C3380CC4-5D6E-409C-BE32-E72D297353CC}">
              <c16:uniqueId val="{00000000-570F-4514-967D-5ED7467B59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570F-4514-967D-5ED7467B59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8.4700000000000006</c:v>
                </c:pt>
                <c:pt idx="1">
                  <c:v>8.7200000000000006</c:v>
                </c:pt>
                <c:pt idx="2">
                  <c:v>11.68</c:v>
                </c:pt>
                <c:pt idx="3">
                  <c:v>15.66</c:v>
                </c:pt>
                <c:pt idx="4">
                  <c:v>15.91</c:v>
                </c:pt>
              </c:numCache>
            </c:numRef>
          </c:val>
          <c:extLst>
            <c:ext xmlns:c16="http://schemas.microsoft.com/office/drawing/2014/chart" uri="{C3380CC4-5D6E-409C-BE32-E72D297353CC}">
              <c16:uniqueId val="{00000000-E61B-4A2C-850F-B0974ED350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E61B-4A2C-850F-B0974ED350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1E-48FB-9B06-4FC7F7A923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561E-48FB-9B06-4FC7F7A923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421.26</c:v>
                </c:pt>
                <c:pt idx="1">
                  <c:v>404.04</c:v>
                </c:pt>
                <c:pt idx="2">
                  <c:v>391.91</c:v>
                </c:pt>
                <c:pt idx="3">
                  <c:v>408.01</c:v>
                </c:pt>
                <c:pt idx="4">
                  <c:v>457.73</c:v>
                </c:pt>
              </c:numCache>
            </c:numRef>
          </c:val>
          <c:extLst>
            <c:ext xmlns:c16="http://schemas.microsoft.com/office/drawing/2014/chart" uri="{C3380CC4-5D6E-409C-BE32-E72D297353CC}">
              <c16:uniqueId val="{00000000-C1EC-4840-ADAD-A90079F2D0A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C1EC-4840-ADAD-A90079F2D0A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690.55</c:v>
                </c:pt>
                <c:pt idx="1">
                  <c:v>678.1</c:v>
                </c:pt>
                <c:pt idx="2">
                  <c:v>653.55999999999995</c:v>
                </c:pt>
                <c:pt idx="3">
                  <c:v>624.16999999999996</c:v>
                </c:pt>
                <c:pt idx="4">
                  <c:v>587.41</c:v>
                </c:pt>
              </c:numCache>
            </c:numRef>
          </c:val>
          <c:extLst>
            <c:ext xmlns:c16="http://schemas.microsoft.com/office/drawing/2014/chart" uri="{C3380CC4-5D6E-409C-BE32-E72D297353CC}">
              <c16:uniqueId val="{00000000-FEC4-4842-B2B2-7738B5913F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FEC4-4842-B2B2-7738B5913F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94.04</c:v>
                </c:pt>
                <c:pt idx="1">
                  <c:v>96.09</c:v>
                </c:pt>
                <c:pt idx="2">
                  <c:v>98.28</c:v>
                </c:pt>
                <c:pt idx="3">
                  <c:v>97.17</c:v>
                </c:pt>
                <c:pt idx="4">
                  <c:v>98.66</c:v>
                </c:pt>
              </c:numCache>
            </c:numRef>
          </c:val>
          <c:extLst>
            <c:ext xmlns:c16="http://schemas.microsoft.com/office/drawing/2014/chart" uri="{C3380CC4-5D6E-409C-BE32-E72D297353CC}">
              <c16:uniqueId val="{00000000-A658-4F1D-AB48-E2F5DC1ECB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A658-4F1D-AB48-E2F5DC1ECB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187.36</c:v>
                </c:pt>
                <c:pt idx="1">
                  <c:v>185.86</c:v>
                </c:pt>
                <c:pt idx="2">
                  <c:v>182.03</c:v>
                </c:pt>
                <c:pt idx="3">
                  <c:v>184.82</c:v>
                </c:pt>
                <c:pt idx="4">
                  <c:v>182.85</c:v>
                </c:pt>
              </c:numCache>
            </c:numRef>
          </c:val>
          <c:extLst>
            <c:ext xmlns:c16="http://schemas.microsoft.com/office/drawing/2014/chart" uri="{C3380CC4-5D6E-409C-BE32-E72D297353CC}">
              <c16:uniqueId val="{00000000-6309-4A3E-BE49-00B64083DB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6309-4A3E-BE49-00B64083DB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八雲町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A7</v>
      </c>
      <c r="X8" s="77"/>
      <c r="Y8" s="77"/>
      <c r="Z8" s="77"/>
      <c r="AA8" s="77"/>
      <c r="AB8" s="77"/>
      <c r="AC8" s="77"/>
      <c r="AD8" s="77" t="str">
        <f>データ!$M$6</f>
        <v>非設置</v>
      </c>
      <c r="AE8" s="77"/>
      <c r="AF8" s="77"/>
      <c r="AG8" s="77"/>
      <c r="AH8" s="77"/>
      <c r="AI8" s="77"/>
      <c r="AJ8" s="77"/>
      <c r="AK8" s="2"/>
      <c r="AL8" s="68">
        <f>データ!$R$6</f>
        <v>14779</v>
      </c>
      <c r="AM8" s="68"/>
      <c r="AN8" s="68"/>
      <c r="AO8" s="68"/>
      <c r="AP8" s="68"/>
      <c r="AQ8" s="68"/>
      <c r="AR8" s="68"/>
      <c r="AS8" s="68"/>
      <c r="AT8" s="36">
        <f>データ!$S$6</f>
        <v>956.08</v>
      </c>
      <c r="AU8" s="37"/>
      <c r="AV8" s="37"/>
      <c r="AW8" s="37"/>
      <c r="AX8" s="37"/>
      <c r="AY8" s="37"/>
      <c r="AZ8" s="37"/>
      <c r="BA8" s="37"/>
      <c r="BB8" s="57">
        <f>データ!$T$6</f>
        <v>15.46</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69.569999999999993</v>
      </c>
      <c r="J10" s="37"/>
      <c r="K10" s="37"/>
      <c r="L10" s="37"/>
      <c r="M10" s="37"/>
      <c r="N10" s="37"/>
      <c r="O10" s="67"/>
      <c r="P10" s="57">
        <f>データ!$P$6</f>
        <v>79.709999999999994</v>
      </c>
      <c r="Q10" s="57"/>
      <c r="R10" s="57"/>
      <c r="S10" s="57"/>
      <c r="T10" s="57"/>
      <c r="U10" s="57"/>
      <c r="V10" s="57"/>
      <c r="W10" s="68">
        <f>データ!$Q$6</f>
        <v>3630</v>
      </c>
      <c r="X10" s="68"/>
      <c r="Y10" s="68"/>
      <c r="Z10" s="68"/>
      <c r="AA10" s="68"/>
      <c r="AB10" s="68"/>
      <c r="AC10" s="68"/>
      <c r="AD10" s="2"/>
      <c r="AE10" s="2"/>
      <c r="AF10" s="2"/>
      <c r="AG10" s="2"/>
      <c r="AH10" s="2"/>
      <c r="AI10" s="2"/>
      <c r="AJ10" s="2"/>
      <c r="AK10" s="2"/>
      <c r="AL10" s="68">
        <f>データ!$U$6</f>
        <v>11696</v>
      </c>
      <c r="AM10" s="68"/>
      <c r="AN10" s="68"/>
      <c r="AO10" s="68"/>
      <c r="AP10" s="68"/>
      <c r="AQ10" s="68"/>
      <c r="AR10" s="68"/>
      <c r="AS10" s="68"/>
      <c r="AT10" s="36">
        <f>データ!$V$6</f>
        <v>50.76</v>
      </c>
      <c r="AU10" s="37"/>
      <c r="AV10" s="37"/>
      <c r="AW10" s="37"/>
      <c r="AX10" s="37"/>
      <c r="AY10" s="37"/>
      <c r="AZ10" s="37"/>
      <c r="BA10" s="37"/>
      <c r="BB10" s="57">
        <f>データ!$W$6</f>
        <v>230.42</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41"/>
      <c r="BN47" s="41"/>
      <c r="BO47" s="41"/>
      <c r="BP47" s="41"/>
      <c r="BQ47" s="41"/>
      <c r="BR47" s="41"/>
      <c r="BS47" s="41"/>
      <c r="BT47" s="41"/>
      <c r="BU47" s="41"/>
      <c r="BV47" s="41"/>
      <c r="BW47" s="41"/>
      <c r="BX47" s="41"/>
      <c r="BY47" s="41"/>
      <c r="BZ47" s="4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1"/>
      <c r="BN48" s="41"/>
      <c r="BO48" s="41"/>
      <c r="BP48" s="41"/>
      <c r="BQ48" s="41"/>
      <c r="BR48" s="41"/>
      <c r="BS48" s="41"/>
      <c r="BT48" s="41"/>
      <c r="BU48" s="41"/>
      <c r="BV48" s="41"/>
      <c r="BW48" s="41"/>
      <c r="BX48" s="41"/>
      <c r="BY48" s="41"/>
      <c r="BZ48" s="4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1"/>
      <c r="BN49" s="41"/>
      <c r="BO49" s="41"/>
      <c r="BP49" s="41"/>
      <c r="BQ49" s="41"/>
      <c r="BR49" s="41"/>
      <c r="BS49" s="41"/>
      <c r="BT49" s="41"/>
      <c r="BU49" s="41"/>
      <c r="BV49" s="41"/>
      <c r="BW49" s="41"/>
      <c r="BX49" s="41"/>
      <c r="BY49" s="41"/>
      <c r="BZ49" s="4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1"/>
      <c r="BN50" s="41"/>
      <c r="BO50" s="41"/>
      <c r="BP50" s="41"/>
      <c r="BQ50" s="41"/>
      <c r="BR50" s="41"/>
      <c r="BS50" s="41"/>
      <c r="BT50" s="41"/>
      <c r="BU50" s="41"/>
      <c r="BV50" s="41"/>
      <c r="BW50" s="41"/>
      <c r="BX50" s="41"/>
      <c r="BY50" s="41"/>
      <c r="BZ50" s="4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1"/>
      <c r="BN51" s="41"/>
      <c r="BO51" s="41"/>
      <c r="BP51" s="41"/>
      <c r="BQ51" s="41"/>
      <c r="BR51" s="41"/>
      <c r="BS51" s="41"/>
      <c r="BT51" s="41"/>
      <c r="BU51" s="41"/>
      <c r="BV51" s="41"/>
      <c r="BW51" s="41"/>
      <c r="BX51" s="41"/>
      <c r="BY51" s="41"/>
      <c r="BZ51" s="4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1"/>
      <c r="BN52" s="41"/>
      <c r="BO52" s="41"/>
      <c r="BP52" s="41"/>
      <c r="BQ52" s="41"/>
      <c r="BR52" s="41"/>
      <c r="BS52" s="41"/>
      <c r="BT52" s="41"/>
      <c r="BU52" s="41"/>
      <c r="BV52" s="41"/>
      <c r="BW52" s="41"/>
      <c r="BX52" s="41"/>
      <c r="BY52" s="41"/>
      <c r="BZ52" s="4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1"/>
      <c r="BN53" s="41"/>
      <c r="BO53" s="41"/>
      <c r="BP53" s="41"/>
      <c r="BQ53" s="41"/>
      <c r="BR53" s="41"/>
      <c r="BS53" s="41"/>
      <c r="BT53" s="41"/>
      <c r="BU53" s="41"/>
      <c r="BV53" s="41"/>
      <c r="BW53" s="41"/>
      <c r="BX53" s="41"/>
      <c r="BY53" s="41"/>
      <c r="BZ53" s="4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1"/>
      <c r="BN54" s="41"/>
      <c r="BO54" s="41"/>
      <c r="BP54" s="41"/>
      <c r="BQ54" s="41"/>
      <c r="BR54" s="41"/>
      <c r="BS54" s="41"/>
      <c r="BT54" s="41"/>
      <c r="BU54" s="41"/>
      <c r="BV54" s="41"/>
      <c r="BW54" s="41"/>
      <c r="BX54" s="41"/>
      <c r="BY54" s="41"/>
      <c r="BZ54" s="4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1"/>
      <c r="BN55" s="41"/>
      <c r="BO55" s="41"/>
      <c r="BP55" s="41"/>
      <c r="BQ55" s="41"/>
      <c r="BR55" s="41"/>
      <c r="BS55" s="41"/>
      <c r="BT55" s="41"/>
      <c r="BU55" s="41"/>
      <c r="BV55" s="41"/>
      <c r="BW55" s="41"/>
      <c r="BX55" s="41"/>
      <c r="BY55" s="41"/>
      <c r="BZ55" s="4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1"/>
      <c r="BN56" s="41"/>
      <c r="BO56" s="41"/>
      <c r="BP56" s="41"/>
      <c r="BQ56" s="41"/>
      <c r="BR56" s="41"/>
      <c r="BS56" s="41"/>
      <c r="BT56" s="41"/>
      <c r="BU56" s="41"/>
      <c r="BV56" s="41"/>
      <c r="BW56" s="41"/>
      <c r="BX56" s="41"/>
      <c r="BY56" s="41"/>
      <c r="BZ56" s="4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1"/>
      <c r="BN57" s="41"/>
      <c r="BO57" s="41"/>
      <c r="BP57" s="41"/>
      <c r="BQ57" s="41"/>
      <c r="BR57" s="41"/>
      <c r="BS57" s="41"/>
      <c r="BT57" s="41"/>
      <c r="BU57" s="41"/>
      <c r="BV57" s="41"/>
      <c r="BW57" s="41"/>
      <c r="BX57" s="41"/>
      <c r="BY57" s="41"/>
      <c r="BZ57" s="4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1"/>
      <c r="BN58" s="41"/>
      <c r="BO58" s="41"/>
      <c r="BP58" s="41"/>
      <c r="BQ58" s="41"/>
      <c r="BR58" s="41"/>
      <c r="BS58" s="41"/>
      <c r="BT58" s="41"/>
      <c r="BU58" s="41"/>
      <c r="BV58" s="41"/>
      <c r="BW58" s="41"/>
      <c r="BX58" s="41"/>
      <c r="BY58" s="41"/>
      <c r="BZ58" s="4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1"/>
      <c r="BN59" s="41"/>
      <c r="BO59" s="41"/>
      <c r="BP59" s="41"/>
      <c r="BQ59" s="41"/>
      <c r="BR59" s="41"/>
      <c r="BS59" s="41"/>
      <c r="BT59" s="41"/>
      <c r="BU59" s="41"/>
      <c r="BV59" s="41"/>
      <c r="BW59" s="41"/>
      <c r="BX59" s="41"/>
      <c r="BY59" s="41"/>
      <c r="BZ59" s="42"/>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3"/>
      <c r="BM60" s="41"/>
      <c r="BN60" s="41"/>
      <c r="BO60" s="41"/>
      <c r="BP60" s="41"/>
      <c r="BQ60" s="41"/>
      <c r="BR60" s="41"/>
      <c r="BS60" s="41"/>
      <c r="BT60" s="41"/>
      <c r="BU60" s="41"/>
      <c r="BV60" s="41"/>
      <c r="BW60" s="41"/>
      <c r="BX60" s="41"/>
      <c r="BY60" s="41"/>
      <c r="BZ60" s="42"/>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3"/>
      <c r="BM61" s="41"/>
      <c r="BN61" s="41"/>
      <c r="BO61" s="41"/>
      <c r="BP61" s="41"/>
      <c r="BQ61" s="41"/>
      <c r="BR61" s="41"/>
      <c r="BS61" s="41"/>
      <c r="BT61" s="41"/>
      <c r="BU61" s="41"/>
      <c r="BV61" s="41"/>
      <c r="BW61" s="41"/>
      <c r="BX61" s="41"/>
      <c r="BY61" s="41"/>
      <c r="BZ61" s="4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1"/>
      <c r="BN62" s="41"/>
      <c r="BO62" s="41"/>
      <c r="BP62" s="41"/>
      <c r="BQ62" s="41"/>
      <c r="BR62" s="41"/>
      <c r="BS62" s="41"/>
      <c r="BT62" s="41"/>
      <c r="BU62" s="41"/>
      <c r="BV62" s="41"/>
      <c r="BW62" s="41"/>
      <c r="BX62" s="41"/>
      <c r="BY62" s="41"/>
      <c r="BZ62" s="4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3"/>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E7fMAZ5jPOSojKs2M8IqrLbVNhzkRbMfBavhWrs3ckZdM89zKJYO9KEeqNLRyolTSedB444hABUcXOzZdxpeQ==" saltValue="y04ha1fZeNL8za0tJJP8N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13463</v>
      </c>
      <c r="D6" s="20">
        <f t="shared" si="3"/>
        <v>46</v>
      </c>
      <c r="E6" s="20">
        <f t="shared" si="3"/>
        <v>1</v>
      </c>
      <c r="F6" s="20">
        <f t="shared" si="3"/>
        <v>0</v>
      </c>
      <c r="G6" s="20">
        <f t="shared" si="3"/>
        <v>1</v>
      </c>
      <c r="H6" s="20" t="str">
        <f t="shared" si="3"/>
        <v>北海道　八雲町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69.569999999999993</v>
      </c>
      <c r="P6" s="21">
        <f t="shared" si="3"/>
        <v>79.709999999999994</v>
      </c>
      <c r="Q6" s="21">
        <f t="shared" si="3"/>
        <v>3630</v>
      </c>
      <c r="R6" s="21">
        <f t="shared" si="3"/>
        <v>14779</v>
      </c>
      <c r="S6" s="21">
        <f t="shared" si="3"/>
        <v>956.08</v>
      </c>
      <c r="T6" s="21">
        <f t="shared" si="3"/>
        <v>15.46</v>
      </c>
      <c r="U6" s="21">
        <f t="shared" si="3"/>
        <v>11696</v>
      </c>
      <c r="V6" s="21">
        <f t="shared" si="3"/>
        <v>50.76</v>
      </c>
      <c r="W6" s="21">
        <f t="shared" si="3"/>
        <v>230.42</v>
      </c>
      <c r="X6" s="22">
        <f>IF(X7="",NA(),X7)</f>
        <v>101.28</v>
      </c>
      <c r="Y6" s="22">
        <f t="shared" ref="Y6:AG6" si="4">IF(Y7="",NA(),Y7)</f>
        <v>102.93</v>
      </c>
      <c r="Z6" s="22">
        <f t="shared" si="4"/>
        <v>104.24</v>
      </c>
      <c r="AA6" s="22">
        <f t="shared" si="4"/>
        <v>104.13</v>
      </c>
      <c r="AB6" s="22">
        <f t="shared" si="4"/>
        <v>104.08</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421.26</v>
      </c>
      <c r="AU6" s="22">
        <f t="shared" ref="AU6:BC6" si="6">IF(AU7="",NA(),AU7)</f>
        <v>404.04</v>
      </c>
      <c r="AV6" s="22">
        <f t="shared" si="6"/>
        <v>391.91</v>
      </c>
      <c r="AW6" s="22">
        <f t="shared" si="6"/>
        <v>408.01</v>
      </c>
      <c r="AX6" s="22">
        <f t="shared" si="6"/>
        <v>457.73</v>
      </c>
      <c r="AY6" s="22">
        <f t="shared" si="6"/>
        <v>362.93</v>
      </c>
      <c r="AZ6" s="22">
        <f t="shared" si="6"/>
        <v>371.81</v>
      </c>
      <c r="BA6" s="22">
        <f t="shared" si="6"/>
        <v>384.23</v>
      </c>
      <c r="BB6" s="22">
        <f t="shared" si="6"/>
        <v>364.3</v>
      </c>
      <c r="BC6" s="22">
        <f t="shared" si="6"/>
        <v>378.87</v>
      </c>
      <c r="BD6" s="21" t="str">
        <f>IF(BD7="","",IF(BD7="-","【-】","【"&amp;SUBSTITUTE(TEXT(BD7,"#,##0.00"),"-","△")&amp;"】"))</f>
        <v>【243.36】</v>
      </c>
      <c r="BE6" s="22">
        <f>IF(BE7="",NA(),BE7)</f>
        <v>690.55</v>
      </c>
      <c r="BF6" s="22">
        <f t="shared" ref="BF6:BN6" si="7">IF(BF7="",NA(),BF7)</f>
        <v>678.1</v>
      </c>
      <c r="BG6" s="22">
        <f t="shared" si="7"/>
        <v>653.55999999999995</v>
      </c>
      <c r="BH6" s="22">
        <f t="shared" si="7"/>
        <v>624.16999999999996</v>
      </c>
      <c r="BI6" s="22">
        <f t="shared" si="7"/>
        <v>587.41</v>
      </c>
      <c r="BJ6" s="22">
        <f t="shared" si="7"/>
        <v>439.05</v>
      </c>
      <c r="BK6" s="22">
        <f t="shared" si="7"/>
        <v>465.85</v>
      </c>
      <c r="BL6" s="22">
        <f t="shared" si="7"/>
        <v>439.43</v>
      </c>
      <c r="BM6" s="22">
        <f t="shared" si="7"/>
        <v>438.41</v>
      </c>
      <c r="BN6" s="22">
        <f t="shared" si="7"/>
        <v>430.23</v>
      </c>
      <c r="BO6" s="21" t="str">
        <f>IF(BO7="","",IF(BO7="-","【-】","【"&amp;SUBSTITUTE(TEXT(BO7,"#,##0.00"),"-","△")&amp;"】"))</f>
        <v>【265.93】</v>
      </c>
      <c r="BP6" s="22">
        <f>IF(BP7="",NA(),BP7)</f>
        <v>94.04</v>
      </c>
      <c r="BQ6" s="22">
        <f t="shared" ref="BQ6:BY6" si="8">IF(BQ7="",NA(),BQ7)</f>
        <v>96.09</v>
      </c>
      <c r="BR6" s="22">
        <f t="shared" si="8"/>
        <v>98.28</v>
      </c>
      <c r="BS6" s="22">
        <f t="shared" si="8"/>
        <v>97.17</v>
      </c>
      <c r="BT6" s="22">
        <f t="shared" si="8"/>
        <v>98.66</v>
      </c>
      <c r="BU6" s="22">
        <f t="shared" si="8"/>
        <v>95.26</v>
      </c>
      <c r="BV6" s="22">
        <f t="shared" si="8"/>
        <v>92.39</v>
      </c>
      <c r="BW6" s="22">
        <f t="shared" si="8"/>
        <v>94.41</v>
      </c>
      <c r="BX6" s="22">
        <f t="shared" si="8"/>
        <v>90.96</v>
      </c>
      <c r="BY6" s="22">
        <f t="shared" si="8"/>
        <v>90.66</v>
      </c>
      <c r="BZ6" s="21" t="str">
        <f>IF(BZ7="","",IF(BZ7="-","【-】","【"&amp;SUBSTITUTE(TEXT(BZ7,"#,##0.00"),"-","△")&amp;"】"))</f>
        <v>【97.82】</v>
      </c>
      <c r="CA6" s="22">
        <f>IF(CA7="",NA(),CA7)</f>
        <v>187.36</v>
      </c>
      <c r="CB6" s="22">
        <f t="shared" ref="CB6:CJ6" si="9">IF(CB7="",NA(),CB7)</f>
        <v>185.86</v>
      </c>
      <c r="CC6" s="22">
        <f t="shared" si="9"/>
        <v>182.03</v>
      </c>
      <c r="CD6" s="22">
        <f t="shared" si="9"/>
        <v>184.82</v>
      </c>
      <c r="CE6" s="22">
        <f t="shared" si="9"/>
        <v>182.85</v>
      </c>
      <c r="CF6" s="22">
        <f t="shared" si="9"/>
        <v>192.82</v>
      </c>
      <c r="CG6" s="22">
        <f t="shared" si="9"/>
        <v>192.98</v>
      </c>
      <c r="CH6" s="22">
        <f t="shared" si="9"/>
        <v>192.13</v>
      </c>
      <c r="CI6" s="22">
        <f t="shared" si="9"/>
        <v>197.04</v>
      </c>
      <c r="CJ6" s="22">
        <f t="shared" si="9"/>
        <v>199.33</v>
      </c>
      <c r="CK6" s="21" t="str">
        <f>IF(CK7="","",IF(CK7="-","【-】","【"&amp;SUBSTITUTE(TEXT(CK7,"#,##0.00"),"-","△")&amp;"】"))</f>
        <v>【177.56】</v>
      </c>
      <c r="CL6" s="22">
        <f>IF(CL7="",NA(),CL7)</f>
        <v>83.9</v>
      </c>
      <c r="CM6" s="22">
        <f t="shared" ref="CM6:CU6" si="10">IF(CM7="",NA(),CM7)</f>
        <v>79.66</v>
      </c>
      <c r="CN6" s="22">
        <f t="shared" si="10"/>
        <v>77.16</v>
      </c>
      <c r="CO6" s="22">
        <f t="shared" si="10"/>
        <v>79.09</v>
      </c>
      <c r="CP6" s="22">
        <f t="shared" si="10"/>
        <v>80.39</v>
      </c>
      <c r="CQ6" s="22">
        <f t="shared" si="10"/>
        <v>54.05</v>
      </c>
      <c r="CR6" s="22">
        <f t="shared" si="10"/>
        <v>54.43</v>
      </c>
      <c r="CS6" s="22">
        <f t="shared" si="10"/>
        <v>53.87</v>
      </c>
      <c r="CT6" s="22">
        <f t="shared" si="10"/>
        <v>54.49</v>
      </c>
      <c r="CU6" s="22">
        <f t="shared" si="10"/>
        <v>54.8</v>
      </c>
      <c r="CV6" s="21" t="str">
        <f>IF(CV7="","",IF(CV7="-","【-】","【"&amp;SUBSTITUTE(TEXT(CV7,"#,##0.00"),"-","△")&amp;"】"))</f>
        <v>【59.81】</v>
      </c>
      <c r="CW6" s="22">
        <f>IF(CW7="",NA(),CW7)</f>
        <v>78.27</v>
      </c>
      <c r="CX6" s="22">
        <f t="shared" ref="CX6:DF6" si="11">IF(CX7="",NA(),CX7)</f>
        <v>80.760000000000005</v>
      </c>
      <c r="CY6" s="22">
        <f t="shared" si="11"/>
        <v>82.37</v>
      </c>
      <c r="CZ6" s="22">
        <f t="shared" si="11"/>
        <v>79.45</v>
      </c>
      <c r="DA6" s="22">
        <f t="shared" si="11"/>
        <v>76.989999999999995</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52.32</v>
      </c>
      <c r="DI6" s="22">
        <f t="shared" ref="DI6:DQ6" si="12">IF(DI7="",NA(),DI7)</f>
        <v>53.58</v>
      </c>
      <c r="DJ6" s="22">
        <f t="shared" si="12"/>
        <v>54.91</v>
      </c>
      <c r="DK6" s="22">
        <f t="shared" si="12"/>
        <v>52.12</v>
      </c>
      <c r="DL6" s="22">
        <f t="shared" si="12"/>
        <v>52.55</v>
      </c>
      <c r="DM6" s="22">
        <f t="shared" si="12"/>
        <v>49.12</v>
      </c>
      <c r="DN6" s="22">
        <f t="shared" si="12"/>
        <v>49.39</v>
      </c>
      <c r="DO6" s="22">
        <f t="shared" si="12"/>
        <v>50.75</v>
      </c>
      <c r="DP6" s="22">
        <f t="shared" si="12"/>
        <v>51.72</v>
      </c>
      <c r="DQ6" s="22">
        <f t="shared" si="12"/>
        <v>52.27</v>
      </c>
      <c r="DR6" s="21" t="str">
        <f>IF(DR7="","",IF(DR7="-","【-】","【"&amp;SUBSTITUTE(TEXT(DR7,"#,##0.00"),"-","△")&amp;"】"))</f>
        <v>【52.02】</v>
      </c>
      <c r="DS6" s="22">
        <f>IF(DS7="",NA(),DS7)</f>
        <v>8.4700000000000006</v>
      </c>
      <c r="DT6" s="22">
        <f t="shared" ref="DT6:EB6" si="13">IF(DT7="",NA(),DT7)</f>
        <v>8.7200000000000006</v>
      </c>
      <c r="DU6" s="22">
        <f t="shared" si="13"/>
        <v>11.68</v>
      </c>
      <c r="DV6" s="22">
        <f t="shared" si="13"/>
        <v>15.66</v>
      </c>
      <c r="DW6" s="22">
        <f t="shared" si="13"/>
        <v>15.91</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0.48</v>
      </c>
      <c r="EE6" s="22">
        <f t="shared" ref="EE6:EM6" si="14">IF(EE7="",NA(),EE7)</f>
        <v>0.44</v>
      </c>
      <c r="EF6" s="22">
        <f t="shared" si="14"/>
        <v>0.27</v>
      </c>
      <c r="EG6" s="22">
        <f t="shared" si="14"/>
        <v>0.35</v>
      </c>
      <c r="EH6" s="22">
        <f t="shared" si="14"/>
        <v>0.17</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13463</v>
      </c>
      <c r="D7" s="24">
        <v>46</v>
      </c>
      <c r="E7" s="24">
        <v>1</v>
      </c>
      <c r="F7" s="24">
        <v>0</v>
      </c>
      <c r="G7" s="24">
        <v>1</v>
      </c>
      <c r="H7" s="24" t="s">
        <v>92</v>
      </c>
      <c r="I7" s="24" t="s">
        <v>93</v>
      </c>
      <c r="J7" s="24" t="s">
        <v>94</v>
      </c>
      <c r="K7" s="24" t="s">
        <v>95</v>
      </c>
      <c r="L7" s="24" t="s">
        <v>96</v>
      </c>
      <c r="M7" s="24" t="s">
        <v>97</v>
      </c>
      <c r="N7" s="25" t="s">
        <v>98</v>
      </c>
      <c r="O7" s="25">
        <v>69.569999999999993</v>
      </c>
      <c r="P7" s="25">
        <v>79.709999999999994</v>
      </c>
      <c r="Q7" s="25">
        <v>3630</v>
      </c>
      <c r="R7" s="25">
        <v>14779</v>
      </c>
      <c r="S7" s="25">
        <v>956.08</v>
      </c>
      <c r="T7" s="25">
        <v>15.46</v>
      </c>
      <c r="U7" s="25">
        <v>11696</v>
      </c>
      <c r="V7" s="25">
        <v>50.76</v>
      </c>
      <c r="W7" s="25">
        <v>230.42</v>
      </c>
      <c r="X7" s="25">
        <v>101.28</v>
      </c>
      <c r="Y7" s="25">
        <v>102.93</v>
      </c>
      <c r="Z7" s="25">
        <v>104.24</v>
      </c>
      <c r="AA7" s="25">
        <v>104.13</v>
      </c>
      <c r="AB7" s="25">
        <v>104.08</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421.26</v>
      </c>
      <c r="AU7" s="25">
        <v>404.04</v>
      </c>
      <c r="AV7" s="25">
        <v>391.91</v>
      </c>
      <c r="AW7" s="25">
        <v>408.01</v>
      </c>
      <c r="AX7" s="25">
        <v>457.73</v>
      </c>
      <c r="AY7" s="25">
        <v>362.93</v>
      </c>
      <c r="AZ7" s="25">
        <v>371.81</v>
      </c>
      <c r="BA7" s="25">
        <v>384.23</v>
      </c>
      <c r="BB7" s="25">
        <v>364.3</v>
      </c>
      <c r="BC7" s="25">
        <v>378.87</v>
      </c>
      <c r="BD7" s="25">
        <v>243.36</v>
      </c>
      <c r="BE7" s="25">
        <v>690.55</v>
      </c>
      <c r="BF7" s="25">
        <v>678.1</v>
      </c>
      <c r="BG7" s="25">
        <v>653.55999999999995</v>
      </c>
      <c r="BH7" s="25">
        <v>624.16999999999996</v>
      </c>
      <c r="BI7" s="25">
        <v>587.41</v>
      </c>
      <c r="BJ7" s="25">
        <v>439.05</v>
      </c>
      <c r="BK7" s="25">
        <v>465.85</v>
      </c>
      <c r="BL7" s="25">
        <v>439.43</v>
      </c>
      <c r="BM7" s="25">
        <v>438.41</v>
      </c>
      <c r="BN7" s="25">
        <v>430.23</v>
      </c>
      <c r="BO7" s="25">
        <v>265.93</v>
      </c>
      <c r="BP7" s="25">
        <v>94.04</v>
      </c>
      <c r="BQ7" s="25">
        <v>96.09</v>
      </c>
      <c r="BR7" s="25">
        <v>98.28</v>
      </c>
      <c r="BS7" s="25">
        <v>97.17</v>
      </c>
      <c r="BT7" s="25">
        <v>98.66</v>
      </c>
      <c r="BU7" s="25">
        <v>95.26</v>
      </c>
      <c r="BV7" s="25">
        <v>92.39</v>
      </c>
      <c r="BW7" s="25">
        <v>94.41</v>
      </c>
      <c r="BX7" s="25">
        <v>90.96</v>
      </c>
      <c r="BY7" s="25">
        <v>90.66</v>
      </c>
      <c r="BZ7" s="25">
        <v>97.82</v>
      </c>
      <c r="CA7" s="25">
        <v>187.36</v>
      </c>
      <c r="CB7" s="25">
        <v>185.86</v>
      </c>
      <c r="CC7" s="25">
        <v>182.03</v>
      </c>
      <c r="CD7" s="25">
        <v>184.82</v>
      </c>
      <c r="CE7" s="25">
        <v>182.85</v>
      </c>
      <c r="CF7" s="25">
        <v>192.82</v>
      </c>
      <c r="CG7" s="25">
        <v>192.98</v>
      </c>
      <c r="CH7" s="25">
        <v>192.13</v>
      </c>
      <c r="CI7" s="25">
        <v>197.04</v>
      </c>
      <c r="CJ7" s="25">
        <v>199.33</v>
      </c>
      <c r="CK7" s="25">
        <v>177.56</v>
      </c>
      <c r="CL7" s="25">
        <v>83.9</v>
      </c>
      <c r="CM7" s="25">
        <v>79.66</v>
      </c>
      <c r="CN7" s="25">
        <v>77.16</v>
      </c>
      <c r="CO7" s="25">
        <v>79.09</v>
      </c>
      <c r="CP7" s="25">
        <v>80.39</v>
      </c>
      <c r="CQ7" s="25">
        <v>54.05</v>
      </c>
      <c r="CR7" s="25">
        <v>54.43</v>
      </c>
      <c r="CS7" s="25">
        <v>53.87</v>
      </c>
      <c r="CT7" s="25">
        <v>54.49</v>
      </c>
      <c r="CU7" s="25">
        <v>54.8</v>
      </c>
      <c r="CV7" s="25">
        <v>59.81</v>
      </c>
      <c r="CW7" s="25">
        <v>78.27</v>
      </c>
      <c r="CX7" s="25">
        <v>80.760000000000005</v>
      </c>
      <c r="CY7" s="25">
        <v>82.37</v>
      </c>
      <c r="CZ7" s="25">
        <v>79.45</v>
      </c>
      <c r="DA7" s="25">
        <v>76.989999999999995</v>
      </c>
      <c r="DB7" s="25">
        <v>80.510000000000005</v>
      </c>
      <c r="DC7" s="25">
        <v>79.44</v>
      </c>
      <c r="DD7" s="25">
        <v>79.489999999999995</v>
      </c>
      <c r="DE7" s="25">
        <v>78.8</v>
      </c>
      <c r="DF7" s="25">
        <v>77.98</v>
      </c>
      <c r="DG7" s="25">
        <v>89.42</v>
      </c>
      <c r="DH7" s="25">
        <v>52.32</v>
      </c>
      <c r="DI7" s="25">
        <v>53.58</v>
      </c>
      <c r="DJ7" s="25">
        <v>54.91</v>
      </c>
      <c r="DK7" s="25">
        <v>52.12</v>
      </c>
      <c r="DL7" s="25">
        <v>52.55</v>
      </c>
      <c r="DM7" s="25">
        <v>49.12</v>
      </c>
      <c r="DN7" s="25">
        <v>49.39</v>
      </c>
      <c r="DO7" s="25">
        <v>50.75</v>
      </c>
      <c r="DP7" s="25">
        <v>51.72</v>
      </c>
      <c r="DQ7" s="25">
        <v>52.27</v>
      </c>
      <c r="DR7" s="25">
        <v>52.02</v>
      </c>
      <c r="DS7" s="25">
        <v>8.4700000000000006</v>
      </c>
      <c r="DT7" s="25">
        <v>8.7200000000000006</v>
      </c>
      <c r="DU7" s="25">
        <v>11.68</v>
      </c>
      <c r="DV7" s="25">
        <v>15.66</v>
      </c>
      <c r="DW7" s="25">
        <v>15.91</v>
      </c>
      <c r="DX7" s="25">
        <v>16.760000000000002</v>
      </c>
      <c r="DY7" s="25">
        <v>18.57</v>
      </c>
      <c r="DZ7" s="25">
        <v>21.14</v>
      </c>
      <c r="EA7" s="25">
        <v>22.12</v>
      </c>
      <c r="EB7" s="25">
        <v>25.67</v>
      </c>
      <c r="EC7" s="25">
        <v>25.37</v>
      </c>
      <c r="ED7" s="25">
        <v>0.48</v>
      </c>
      <c r="EE7" s="25">
        <v>0.44</v>
      </c>
      <c r="EF7" s="25">
        <v>0.27</v>
      </c>
      <c r="EG7" s="25">
        <v>0.35</v>
      </c>
      <c r="EH7" s="25">
        <v>0.17</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健</cp:lastModifiedBy>
  <cp:lastPrinted>2025-01-31T07:48:38Z</cp:lastPrinted>
  <dcterms:created xsi:type="dcterms:W3CDTF">2025-01-24T06:43:03Z</dcterms:created>
  <dcterms:modified xsi:type="dcterms:W3CDTF">2025-01-31T07:48:41Z</dcterms:modified>
  <cp:category/>
</cp:coreProperties>
</file>